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463" documentId="8_{D373AA29-B59D-4DA6-9EC4-3B7CBAB5526F}" xr6:coauthVersionLast="47" xr6:coauthVersionMax="47" xr10:uidLastSave="{B2F463E5-BA96-4E51-982D-ED6A94A3C6A8}"/>
  <bookViews>
    <workbookView xWindow="28680" yWindow="-6195" windowWidth="29040" windowHeight="15720" xr2:uid="{F9C1006F-51AF-4093-AE66-FE19DFD6C921}"/>
  </bookViews>
  <sheets>
    <sheet name="NOT EQUAL TO" sheetId="4" r:id="rId1"/>
    <sheet name="PRIORITY 1" sheetId="1" r:id="rId2"/>
    <sheet name="PRIORITY 2" sheetId="2" r:id="rId3"/>
    <sheet name="IF FUNCTION"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B10" i="1"/>
  <c r="E10" i="4"/>
  <c r="B10" i="4"/>
  <c r="E10" i="2"/>
  <c r="B6" i="3"/>
  <c r="B8" i="3" s="1"/>
  <c r="N8" i="3" s="1"/>
  <c r="N7" i="3"/>
  <c r="N5" i="3"/>
  <c r="C6" i="3"/>
  <c r="C8" i="3" s="1"/>
  <c r="D6" i="3"/>
  <c r="D8" i="3" s="1"/>
  <c r="E6" i="3"/>
  <c r="E8" i="3" s="1"/>
  <c r="F6" i="3"/>
  <c r="F8" i="3" s="1"/>
  <c r="G6" i="3"/>
  <c r="G8" i="3" s="1"/>
  <c r="H6" i="3"/>
  <c r="H8" i="3" s="1"/>
  <c r="I6" i="3"/>
  <c r="I8" i="3" s="1"/>
  <c r="J6" i="3"/>
  <c r="J8" i="3" s="1"/>
  <c r="K6" i="3"/>
  <c r="K8" i="3" s="1"/>
  <c r="L6" i="3"/>
  <c r="L8" i="3" s="1"/>
  <c r="M6" i="3"/>
  <c r="M8" i="3" s="1"/>
  <c r="C4" i="3"/>
  <c r="C3" i="3" s="1"/>
  <c r="B3" i="3"/>
  <c r="B10" i="2"/>
  <c r="N6" i="3" l="1"/>
  <c r="D4" i="3"/>
  <c r="D3" i="3" l="1"/>
  <c r="E4" i="3"/>
  <c r="F4" i="3" l="1"/>
  <c r="E3" i="3"/>
  <c r="G4" i="3" l="1"/>
  <c r="F3" i="3"/>
  <c r="H4" i="3" l="1"/>
  <c r="G3" i="3"/>
  <c r="I4" i="3" l="1"/>
  <c r="H3" i="3"/>
  <c r="J4" i="3" l="1"/>
  <c r="I3" i="3"/>
  <c r="K4" i="3" l="1"/>
  <c r="J3" i="3"/>
  <c r="L4" i="3" l="1"/>
  <c r="K3" i="3"/>
  <c r="M4" i="3" l="1"/>
  <c r="M3" i="3" s="1"/>
  <c r="L3" i="3"/>
  <c r="Q8" i="3" l="1"/>
  <c r="P8" i="3"/>
  <c r="R8" i="3" s="1"/>
  <c r="P6" i="3"/>
  <c r="Q7" i="3"/>
  <c r="P7" i="3"/>
  <c r="Q5" i="3"/>
  <c r="Q6" i="3"/>
  <c r="P5" i="3"/>
  <c r="R5" i="3" s="1"/>
  <c r="R7" i="3" l="1"/>
  <c r="R6" i="3"/>
</calcChain>
</file>

<file path=xl/sharedStrings.xml><?xml version="1.0" encoding="utf-8"?>
<sst xmlns="http://schemas.openxmlformats.org/spreadsheetml/2006/main" count="71" uniqueCount="32">
  <si>
    <t>TRUCK DELIVERY SCHEDULE</t>
  </si>
  <si>
    <t>Entry #</t>
  </si>
  <si>
    <t>Scheduled
Date</t>
  </si>
  <si>
    <t>Scheduled
Time</t>
  </si>
  <si>
    <t>Actual
Date</t>
  </si>
  <si>
    <t>Actual
Time</t>
  </si>
  <si>
    <t>Total</t>
  </si>
  <si>
    <t>Scheduled Location</t>
  </si>
  <si>
    <t>Actual Location</t>
  </si>
  <si>
    <t>Seattle</t>
  </si>
  <si>
    <t>New York</t>
  </si>
  <si>
    <t>Boston</t>
  </si>
  <si>
    <t>Cincinnati</t>
  </si>
  <si>
    <t>Monthly Data</t>
  </si>
  <si>
    <t>Month End Date:</t>
  </si>
  <si>
    <t>Actuals</t>
  </si>
  <si>
    <t>Forecast</t>
  </si>
  <si>
    <t>Revenue</t>
  </si>
  <si>
    <t>Cost of Sales</t>
  </si>
  <si>
    <t>Administration</t>
  </si>
  <si>
    <t>Net Income</t>
  </si>
  <si>
    <t>2025</t>
  </si>
  <si>
    <r>
      <rPr>
        <b/>
        <sz val="11"/>
        <color theme="1"/>
        <rFont val="Aptos Narrow"/>
        <family val="2"/>
        <scheme val="minor"/>
      </rPr>
      <t>PROBLEM:</t>
    </r>
    <r>
      <rPr>
        <sz val="11"/>
        <color theme="1"/>
        <rFont val="Aptos Narrow"/>
        <family val="2"/>
        <scheme val="minor"/>
      </rPr>
      <t xml:space="preserve"> HIGHLIGHT ACTUAL DELIVERY DATES IN </t>
    </r>
    <r>
      <rPr>
        <b/>
        <sz val="11"/>
        <color theme="1"/>
        <rFont val="Aptos Narrow"/>
        <family val="2"/>
        <scheme val="minor"/>
      </rPr>
      <t xml:space="preserve">COLUMN E </t>
    </r>
    <r>
      <rPr>
        <sz val="11"/>
        <color theme="1"/>
        <rFont val="Aptos Narrow"/>
        <family val="2"/>
        <scheme val="minor"/>
      </rPr>
      <t xml:space="preserve">THAT DO NOT MATCH THE SCHEDULED DELIVERY DATE IN </t>
    </r>
    <r>
      <rPr>
        <b/>
        <sz val="11"/>
        <color theme="1"/>
        <rFont val="Aptos Narrow"/>
        <family val="2"/>
        <scheme val="minor"/>
      </rPr>
      <t>COLUMN B</t>
    </r>
    <r>
      <rPr>
        <sz val="11"/>
        <color theme="1"/>
        <rFont val="Aptos Narrow"/>
        <family val="2"/>
        <scheme val="minor"/>
      </rPr>
      <t>.</t>
    </r>
  </si>
  <si>
    <t>FORMATTING FOR LIGHT RED FILL WITH DARK RED TEXT HEX CODES</t>
  </si>
  <si>
    <t>LIGHT RED FILL = #FFC7CE</t>
  </si>
  <si>
    <t>DARK RED TEXT = #9C0006</t>
  </si>
  <si>
    <r>
      <rPr>
        <b/>
        <sz val="11"/>
        <color theme="1"/>
        <rFont val="Aptos Narrow"/>
        <family val="2"/>
        <scheme val="minor"/>
      </rPr>
      <t>SOLUTION:</t>
    </r>
    <r>
      <rPr>
        <sz val="11"/>
        <color theme="1"/>
        <rFont val="Aptos Narrow"/>
        <family val="2"/>
        <scheme val="minor"/>
      </rPr>
      <t xml:space="preserve"> USE THE </t>
    </r>
    <r>
      <rPr>
        <sz val="11"/>
        <color rgb="FFFF0000"/>
        <rFont val="Aptos Narrow"/>
        <family val="2"/>
        <scheme val="minor"/>
      </rPr>
      <t>NOT EQUAL TO</t>
    </r>
    <r>
      <rPr>
        <sz val="11"/>
        <color theme="1"/>
        <rFont val="Aptos Narrow"/>
        <family val="2"/>
        <scheme val="minor"/>
      </rPr>
      <t xml:space="preserve"> CONDITIONAL FORMATTING FORMULA
STEP 1: Highlight the range of cells that you want to format (E4 to E9)
STEP 2: On the Home tab on the Ribbon click on Conditional Formatting then New Rule.
STEP 3: Select “Format only cells that contain” then choose “Cell Value” not equal to and select the first cell in the corresponding column (B4).  This reference must be a single cell and cannot be B4 to B9.
To modify the rule click on Conditional Formatting then Manage Rules</t>
    </r>
  </si>
  <si>
    <t>Las Vegas</t>
  </si>
  <si>
    <t>San Diego</t>
  </si>
  <si>
    <r>
      <t xml:space="preserve">Conditional Formatting Rules are applied in the </t>
    </r>
    <r>
      <rPr>
        <b/>
        <sz val="11"/>
        <color theme="1"/>
        <rFont val="Aptos Narrow"/>
        <family val="2"/>
        <scheme val="minor"/>
      </rPr>
      <t>ascending</t>
    </r>
    <r>
      <rPr>
        <sz val="11"/>
        <color theme="1"/>
        <rFont val="Aptos Narrow"/>
        <family val="2"/>
        <scheme val="minor"/>
      </rPr>
      <t xml:space="preserve"> order that they are listed.
There are two rules applied to this table.
The first rule highlights all blank cells in the table yellow.
The second rule highlights any cell in Column E (Actual Date) that does not match Column B (Scheduled Date).
In this table cells E8 and E9 are highlighted in yellow as they are blank.</t>
    </r>
  </si>
  <si>
    <t>This is a duplicate of the table and in this table the order of the conditional formatting rules has been changed.
Here the comparison between Column B and Column E is the first rule listed.
The difference in this table is that cells E8 and E9 are highlighted in red because the scheduled date for entries 5 and 6 has been entered but the actual date is still blank, therefore, they do not match and the first rule applies.
To change the order of the rules use the up and down arrows in the Conditional Formatting Rules Manager.</t>
  </si>
  <si>
    <r>
      <t xml:space="preserve">In Excel you cannot direcly enter the IF formula into a Conditional Formatting rule.
You have to enter the logical test itself, like </t>
    </r>
    <r>
      <rPr>
        <b/>
        <sz val="11"/>
        <color theme="1"/>
        <rFont val="Aptos Narrow"/>
        <family val="2"/>
        <scheme val="minor"/>
      </rPr>
      <t>=B5&gt;1000</t>
    </r>
    <r>
      <rPr>
        <sz val="11"/>
        <color theme="1"/>
        <rFont val="Aptos Narrow"/>
        <family val="2"/>
        <scheme val="minor"/>
      </rPr>
      <t xml:space="preserve">, which automatically evaluates to </t>
    </r>
    <r>
      <rPr>
        <u/>
        <sz val="11"/>
        <color theme="1"/>
        <rFont val="Aptos Narrow"/>
        <family val="2"/>
        <scheme val="minor"/>
      </rPr>
      <t>true</t>
    </r>
    <r>
      <rPr>
        <sz val="11"/>
        <color theme="1"/>
        <rFont val="Aptos Narrow"/>
        <family val="2"/>
        <scheme val="minor"/>
      </rPr>
      <t xml:space="preserve"> or </t>
    </r>
    <r>
      <rPr>
        <u/>
        <sz val="11"/>
        <color theme="1"/>
        <rFont val="Aptos Narrow"/>
        <family val="2"/>
        <scheme val="minor"/>
      </rPr>
      <t>false</t>
    </r>
    <r>
      <rPr>
        <sz val="11"/>
        <color theme="1"/>
        <rFont val="Aptos Narrow"/>
        <family val="2"/>
        <scheme val="minor"/>
      </rPr>
      <t xml:space="preserve">.  If it is true then the formatting will apply. If false, it won't.
</t>
    </r>
    <r>
      <rPr>
        <b/>
        <sz val="11"/>
        <color theme="5"/>
        <rFont val="Aptos Narrow"/>
        <family val="2"/>
        <scheme val="minor"/>
      </rPr>
      <t>Row 3</t>
    </r>
    <r>
      <rPr>
        <sz val="11"/>
        <color theme="1"/>
        <rFont val="Aptos Narrow"/>
        <family val="2"/>
        <scheme val="minor"/>
      </rPr>
      <t xml:space="preserve"> consists of an IF statement based on the date entered in cell </t>
    </r>
    <r>
      <rPr>
        <b/>
        <sz val="11"/>
        <color rgb="FF00B0F0"/>
        <rFont val="Aptos Narrow"/>
        <family val="2"/>
        <scheme val="minor"/>
      </rPr>
      <t>B1</t>
    </r>
    <r>
      <rPr>
        <b/>
        <sz val="11"/>
        <color theme="1"/>
        <rFont val="Aptos Narrow"/>
        <family val="2"/>
        <scheme val="minor"/>
      </rPr>
      <t xml:space="preserve"> </t>
    </r>
    <r>
      <rPr>
        <sz val="11"/>
        <color theme="1"/>
        <rFont val="Aptos Narrow"/>
        <family val="2"/>
        <scheme val="minor"/>
      </rPr>
      <t xml:space="preserve">to determine whether the month the column represents is in the future or not. If in the future then the result is Forecast.
The conditional formatting formula is an "IF statement" where if the result in row 3 says Forecast then the cells in rows 5 to 8 of that column will highlight in green.
</t>
    </r>
    <r>
      <rPr>
        <b/>
        <sz val="11"/>
        <color rgb="FFFF0000"/>
        <rFont val="Aptos Narrow"/>
        <family val="2"/>
        <scheme val="minor"/>
      </rPr>
      <t>=</t>
    </r>
    <r>
      <rPr>
        <sz val="11"/>
        <color theme="1"/>
        <rFont val="Aptos Narrow"/>
        <family val="2"/>
        <scheme val="minor"/>
      </rPr>
      <t>IF(</t>
    </r>
    <r>
      <rPr>
        <b/>
        <sz val="11"/>
        <color rgb="FFFF0000"/>
        <rFont val="Aptos Narrow"/>
        <family val="2"/>
        <scheme val="minor"/>
      </rPr>
      <t>B$3="Forecast"</t>
    </r>
    <r>
      <rPr>
        <sz val="11"/>
        <color theme="1"/>
        <rFont val="Aptos Narrow"/>
        <family val="2"/>
        <scheme val="minor"/>
      </rPr>
      <t xml:space="preserve">,Apply Conditional Formatting, Do Not Apply)
The components of a standard IF statement that remain in the conditional formatting formula are in </t>
    </r>
    <r>
      <rPr>
        <sz val="11"/>
        <color rgb="FFFF0000"/>
        <rFont val="Aptos Narrow"/>
        <family val="2"/>
        <scheme val="minor"/>
      </rPr>
      <t>red</t>
    </r>
    <r>
      <rPr>
        <sz val="11"/>
        <color theme="1"/>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</si>
</sst>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Aptos Narrow"/>
      <family val="2"/>
      <scheme val="minor"/>
    </font>
    <font>
      <b/>
      <u/>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rgb="FF9C0006"/>
      <name val="Aptos Narrow"/>
      <family val="2"/>
      <scheme val="minor"/>
    </font>
    <font>
      <sz val="11"/>
      <color rgb="FFFF0000"/>
      <name val="Aptos Narrow"/>
      <family val="2"/>
      <scheme val="minor"/>
    </font>
    <font>
      <b/>
      <u/>
      <sz val="11"/>
      <name val="Aptos Narrow"/>
      <family val="2"/>
      <scheme val="minor"/>
    </font>
    <font>
      <b/>
      <sz val="11"/>
      <color rgb="FF00B0F0"/>
      <name val="Aptos Narrow"/>
      <family val="2"/>
      <scheme val="minor"/>
    </font>
    <font>
      <b/>
      <sz val="11"/>
      <color rgb="FFFF0000"/>
      <name val="Aptos Narrow"/>
      <family val="2"/>
      <scheme val="minor"/>
    </font>
    <font>
      <b/>
      <sz val="11"/>
      <color theme="5"/>
      <name val="Aptos Narrow"/>
      <family val="2"/>
      <scheme val="minor"/>
    </font>
    <font>
      <u/>
      <sz val="11"/>
      <color theme="1"/>
      <name val="Aptos Narrow"/>
      <family val="2"/>
      <scheme val="minor"/>
    </font>
  </fonts>
  <fills count="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C7CE"/>
        <bgColor indexed="64"/>
      </patternFill>
    </fill>
    <fill>
      <patternFill patternType="solid">
        <fgColor theme="0" tint="-0.14999847407452621"/>
        <bgColor theme="4"/>
      </patternFill>
    </fill>
  </fills>
  <borders count="13">
    <border>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2" fillId="0" borderId="0" applyFont="0" applyFill="0" applyBorder="0" applyAlignment="0" applyProtection="0"/>
  </cellStyleXfs>
  <cellXfs count="49">
    <xf numFmtId="0" fontId="0" fillId="0" borderId="0" xfId="0"/>
    <xf numFmtId="0" fontId="1"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xf>
    <xf numFmtId="15" fontId="0" fillId="0" borderId="0" xfId="0" applyNumberFormat="1" applyAlignment="1">
      <alignment horizontal="center"/>
    </xf>
    <xf numFmtId="18" fontId="0" fillId="0" borderId="0" xfId="0" applyNumberFormat="1" applyAlignment="1">
      <alignment horizontal="center"/>
    </xf>
    <xf numFmtId="0" fontId="1" fillId="0" borderId="0" xfId="0" applyFont="1"/>
    <xf numFmtId="0" fontId="4" fillId="0" borderId="0" xfId="0" applyFont="1"/>
    <xf numFmtId="0" fontId="3" fillId="2" borderId="1" xfId="0" applyFont="1" applyFill="1" applyBorder="1"/>
    <xf numFmtId="15" fontId="3" fillId="2" borderId="2" xfId="0" applyNumberFormat="1" applyFont="1" applyFill="1" applyBorder="1" applyAlignment="1">
      <alignment horizontal="center"/>
    </xf>
    <xf numFmtId="15" fontId="3" fillId="2" borderId="2" xfId="0" quotePrefix="1" applyNumberFormat="1" applyFont="1" applyFill="1" applyBorder="1" applyAlignment="1">
      <alignment horizontal="center"/>
    </xf>
    <xf numFmtId="0" fontId="0" fillId="3" borderId="3" xfId="0" applyFill="1" applyBorder="1"/>
    <xf numFmtId="164" fontId="0" fillId="3" borderId="3" xfId="1" applyNumberFormat="1" applyFont="1" applyFill="1" applyBorder="1" applyAlignment="1">
      <alignment horizontal="center"/>
    </xf>
    <xf numFmtId="164" fontId="0" fillId="3" borderId="3" xfId="1" applyNumberFormat="1" applyFont="1" applyFill="1" applyBorder="1"/>
    <xf numFmtId="164" fontId="4" fillId="0" borderId="3" xfId="0" applyNumberFormat="1" applyFont="1" applyBorder="1"/>
    <xf numFmtId="0" fontId="0" fillId="0" borderId="3" xfId="0" applyBorder="1"/>
    <xf numFmtId="164" fontId="0" fillId="0" borderId="3" xfId="1" applyNumberFormat="1" applyFont="1" applyBorder="1"/>
    <xf numFmtId="0" fontId="4" fillId="0" borderId="3" xfId="0" applyFont="1" applyBorder="1"/>
    <xf numFmtId="164" fontId="4" fillId="0" borderId="3" xfId="1" applyNumberFormat="1" applyFont="1" applyBorder="1"/>
    <xf numFmtId="164" fontId="0" fillId="0" borderId="3" xfId="1" applyNumberFormat="1" applyFont="1" applyFill="1" applyBorder="1"/>
    <xf numFmtId="164" fontId="4" fillId="0" borderId="3" xfId="1" applyNumberFormat="1" applyFont="1" applyFill="1" applyBorder="1"/>
    <xf numFmtId="0" fontId="0" fillId="4" borderId="0" xfId="0" applyFill="1"/>
    <xf numFmtId="0" fontId="5" fillId="0" borderId="0" xfId="0" applyFont="1"/>
    <xf numFmtId="0" fontId="7" fillId="0" borderId="0" xfId="0" applyFont="1"/>
    <xf numFmtId="164" fontId="4" fillId="0" borderId="12" xfId="1" applyNumberFormat="1" applyFont="1" applyBorder="1"/>
    <xf numFmtId="164" fontId="4" fillId="0" borderId="12" xfId="0" applyNumberFormat="1" applyFont="1" applyBorder="1"/>
    <xf numFmtId="164" fontId="4" fillId="0" borderId="12" xfId="1" applyNumberFormat="1" applyFont="1" applyFill="1" applyBorder="1"/>
    <xf numFmtId="15" fontId="8" fillId="0" borderId="0" xfId="0" applyNumberFormat="1" applyFont="1" applyAlignment="1">
      <alignment horizontal="center"/>
    </xf>
    <xf numFmtId="15" fontId="10" fillId="5" borderId="2" xfId="0" applyNumberFormat="1" applyFont="1" applyFill="1" applyBorder="1" applyAlignment="1">
      <alignment horizontal="center"/>
    </xf>
    <xf numFmtId="0" fontId="0" fillId="0" borderId="0" xfId="0" quotePrefix="1"/>
    <xf numFmtId="0" fontId="0" fillId="0" borderId="8" xfId="0" quotePrefix="1" applyBorder="1"/>
    <xf numFmtId="0" fontId="1" fillId="0" borderId="0" xfId="0" applyFont="1"/>
    <xf numFmtId="0" fontId="0" fillId="0" borderId="0" xfId="0"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cellXfs>
  <cellStyles count="2">
    <cellStyle name="Comma" xfId="1" builtinId="3"/>
    <cellStyle name="Normal" xfId="0" builtinId="0"/>
  </cellStyles>
  <dxfs count="54">
    <dxf>
      <fill>
        <patternFill>
          <bgColor theme="9" tint="0.79998168889431442"/>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rgb="FFFFFF99"/>
        </patternFill>
      </fill>
    </dxf>
    <dxf>
      <font>
        <color rgb="FF9C0006"/>
      </font>
      <fill>
        <patternFill>
          <bgColor rgb="FFFFC7CE"/>
        </patternFill>
      </fill>
    </dxf>
    <dxf>
      <alignment horizontal="center" vertical="bottom" textRotation="0" wrapText="0" indent="0" justifyLastLine="0" shrinkToFit="0" readingOrder="0"/>
    </dxf>
    <dxf>
      <numFmt numFmtId="23" formatCode="h:mm\ AM/PM"/>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23" formatCode="h:mm\ AM/PM"/>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20" formatCode="dd/mmm/yy"/>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23" formatCode="h:mm\ AM/PM"/>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23" formatCode="h:mm\ AM/PM"/>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20" formatCode="dd/mmm/yy"/>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rgb="FF000000"/>
          <bgColor auto="1"/>
        </patternFill>
      </fill>
      <alignment horizontal="center" vertical="bottom" textRotation="0" wrapText="0" indent="0" justifyLastLine="0" shrinkToFit="0" readingOrder="0"/>
    </dxf>
    <dxf>
      <font>
        <b/>
        <i val="0"/>
        <strike val="0"/>
        <condense val="0"/>
        <extend val="0"/>
        <outline val="0"/>
        <shadow val="0"/>
        <u/>
        <vertAlign val="baseline"/>
        <sz val="11"/>
        <color theme="1"/>
        <name val="Aptos Narrow"/>
        <family val="2"/>
        <scheme val="minor"/>
      </font>
      <fill>
        <patternFill patternType="none">
          <fgColor indexed="64"/>
          <bgColor auto="1"/>
        </patternFill>
      </fill>
      <alignment horizontal="center" vertical="bottom"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numFmt numFmtId="23" formatCode="h:mm\ AM/PM"/>
      <fill>
        <patternFill patternType="none">
          <fgColor indexed="64"/>
          <bgColor auto="1"/>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numFmt numFmtId="23" formatCode="h:mm\ AM/PM"/>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20" formatCode="dd/mmm/yy"/>
      <fill>
        <patternFill patternType="none">
          <fgColor indexed="64"/>
          <bgColor auto="1"/>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numFmt numFmtId="23" formatCode="h:mm\ AM/PM"/>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numFmt numFmtId="23" formatCode="h:mm\ AM/PM"/>
      <fill>
        <patternFill patternType="none">
          <fgColor indexed="64"/>
          <bgColor auto="1"/>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numFmt numFmtId="20" formatCode="dd/mmm/yy"/>
      <fill>
        <patternFill patternType="none">
          <fgColor indexed="64"/>
          <bgColor auto="1"/>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ertAlign val="baseline"/>
        <sz val="11"/>
        <color theme="1"/>
        <name val="Aptos Narrow"/>
        <family val="2"/>
        <scheme val="minor"/>
      </font>
      <fill>
        <patternFill patternType="none">
          <fgColor indexed="64"/>
          <bgColor auto="1"/>
        </patternFill>
      </fill>
      <alignment horizontal="center" vertical="bottom" textRotation="0" wrapText="1" indent="0" justifyLastLine="0" shrinkToFit="0" readingOrder="0"/>
    </dxf>
    <dxf>
      <alignment horizontal="center" vertical="bottom" textRotation="0" wrapText="0" indent="0" justifyLastLine="0" shrinkToFit="0" readingOrder="0"/>
    </dxf>
    <dxf>
      <numFmt numFmtId="23" formatCode="h:mm\ AM/PM"/>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23" formatCode="h:mm\ AM/PM"/>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20" formatCode="dd/mmm/yy"/>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23" formatCode="h:mm\ AM/PM"/>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23" formatCode="h:mm\ AM/PM"/>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20" formatCode="dd/mmm/yy"/>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rgb="FF000000"/>
          <bgColor auto="1"/>
        </patternFill>
      </fill>
      <alignment horizontal="center" vertical="bottom" textRotation="0" wrapText="0" indent="0" justifyLastLine="0" shrinkToFit="0" readingOrder="0"/>
    </dxf>
    <dxf>
      <font>
        <b/>
        <i val="0"/>
        <strike val="0"/>
        <condense val="0"/>
        <extend val="0"/>
        <outline val="0"/>
        <shadow val="0"/>
        <u/>
        <vertAlign val="baseline"/>
        <sz val="11"/>
        <color theme="1"/>
        <name val="Aptos Narrow"/>
        <family val="2"/>
        <scheme val="minor"/>
      </font>
      <fill>
        <patternFill patternType="none">
          <fgColor indexed="64"/>
          <bgColor auto="1"/>
        </patternFill>
      </fill>
      <alignment horizontal="center" vertical="bottom" textRotation="0" wrapText="1" indent="0" justifyLastLine="0" shrinkToFit="0" readingOrder="0"/>
    </dxf>
  </dxfs>
  <tableStyles count="0" defaultTableStyle="TableStyleMedium2" defaultPivotStyle="PivotStyleLight16"/>
  <colors>
    <mruColors>
      <color rgb="FF9C0006"/>
      <color rgb="FFFFC7C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5293</xdr:colOff>
      <xdr:row>9</xdr:row>
      <xdr:rowOff>26460</xdr:rowOff>
    </xdr:from>
    <xdr:to>
      <xdr:col>14</xdr:col>
      <xdr:colOff>602328</xdr:colOff>
      <xdr:row>16</xdr:row>
      <xdr:rowOff>48557</xdr:rowOff>
    </xdr:to>
    <xdr:pic>
      <xdr:nvPicPr>
        <xdr:cNvPr id="4" name="Picture 3">
          <a:extLst>
            <a:ext uri="{FF2B5EF4-FFF2-40B4-BE49-F238E27FC236}">
              <a16:creationId xmlns:a16="http://schemas.microsoft.com/office/drawing/2014/main" id="{9C8BDC3C-19D7-3C98-08DA-069805CAAC5B}"/>
            </a:ext>
          </a:extLst>
        </xdr:cNvPr>
        <xdr:cNvPicPr>
          <a:picLocks noChangeAspect="1"/>
        </xdr:cNvPicPr>
      </xdr:nvPicPr>
      <xdr:blipFill>
        <a:blip xmlns:r="http://schemas.openxmlformats.org/officeDocument/2006/relationships" r:embed="rId1"/>
        <a:stretch>
          <a:fillRect/>
        </a:stretch>
      </xdr:blipFill>
      <xdr:spPr>
        <a:xfrm>
          <a:off x="4831293" y="1910293"/>
          <a:ext cx="4850477" cy="1312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134937</xdr:rowOff>
    </xdr:from>
    <xdr:to>
      <xdr:col>7</xdr:col>
      <xdr:colOff>18897</xdr:colOff>
      <xdr:row>18</xdr:row>
      <xdr:rowOff>179388</xdr:rowOff>
    </xdr:to>
    <xdr:pic>
      <xdr:nvPicPr>
        <xdr:cNvPr id="7" name="Picture 6">
          <a:extLst>
            <a:ext uri="{FF2B5EF4-FFF2-40B4-BE49-F238E27FC236}">
              <a16:creationId xmlns:a16="http://schemas.microsoft.com/office/drawing/2014/main" id="{7948B602-91BC-EFC7-87D7-C8D4DA6B5D32}"/>
            </a:ext>
          </a:extLst>
        </xdr:cNvPr>
        <xdr:cNvPicPr>
          <a:picLocks noChangeAspect="1"/>
        </xdr:cNvPicPr>
      </xdr:nvPicPr>
      <xdr:blipFill>
        <a:blip xmlns:r="http://schemas.openxmlformats.org/officeDocument/2006/relationships" r:embed="rId1"/>
        <a:stretch>
          <a:fillRect/>
        </a:stretch>
      </xdr:blipFill>
      <xdr:spPr>
        <a:xfrm>
          <a:off x="0" y="2032000"/>
          <a:ext cx="4868710" cy="1504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149224</xdr:rowOff>
    </xdr:from>
    <xdr:to>
      <xdr:col>7</xdr:col>
      <xdr:colOff>1691</xdr:colOff>
      <xdr:row>18</xdr:row>
      <xdr:rowOff>174625</xdr:rowOff>
    </xdr:to>
    <xdr:pic>
      <xdr:nvPicPr>
        <xdr:cNvPr id="4" name="Picture 3">
          <a:extLst>
            <a:ext uri="{FF2B5EF4-FFF2-40B4-BE49-F238E27FC236}">
              <a16:creationId xmlns:a16="http://schemas.microsoft.com/office/drawing/2014/main" id="{9C47895E-7F41-A340-6314-2F37E0639BF7}"/>
            </a:ext>
          </a:extLst>
        </xdr:cNvPr>
        <xdr:cNvPicPr>
          <a:picLocks noChangeAspect="1"/>
        </xdr:cNvPicPr>
      </xdr:nvPicPr>
      <xdr:blipFill>
        <a:blip xmlns:r="http://schemas.openxmlformats.org/officeDocument/2006/relationships" r:embed="rId1"/>
        <a:stretch>
          <a:fillRect/>
        </a:stretch>
      </xdr:blipFill>
      <xdr:spPr>
        <a:xfrm>
          <a:off x="0" y="2046287"/>
          <a:ext cx="4851504" cy="14859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8</xdr:row>
      <xdr:rowOff>6350</xdr:rowOff>
    </xdr:from>
    <xdr:to>
      <xdr:col>7</xdr:col>
      <xdr:colOff>654050</xdr:colOff>
      <xdr:row>16</xdr:row>
      <xdr:rowOff>6350</xdr:rowOff>
    </xdr:to>
    <xdr:pic>
      <xdr:nvPicPr>
        <xdr:cNvPr id="3" name="Picture 2">
          <a:extLst>
            <a:ext uri="{FF2B5EF4-FFF2-40B4-BE49-F238E27FC236}">
              <a16:creationId xmlns:a16="http://schemas.microsoft.com/office/drawing/2014/main" id="{189B03FA-9F00-F882-E49C-AFDD046431A4}"/>
            </a:ext>
          </a:extLst>
        </xdr:cNvPr>
        <xdr:cNvPicPr>
          <a:picLocks noChangeAspect="1"/>
        </xdr:cNvPicPr>
      </xdr:nvPicPr>
      <xdr:blipFill>
        <a:blip xmlns:r="http://schemas.openxmlformats.org/officeDocument/2006/relationships" r:embed="rId1"/>
        <a:stretch>
          <a:fillRect/>
        </a:stretch>
      </xdr:blipFill>
      <xdr:spPr>
        <a:xfrm>
          <a:off x="0" y="1479550"/>
          <a:ext cx="5708650" cy="1473200"/>
        </a:xfrm>
        <a:prstGeom prst="rect">
          <a:avLst/>
        </a:prstGeom>
      </xdr:spPr>
    </xdr:pic>
    <xdr:clientData/>
  </xdr:twoCellAnchor>
  <xdr:twoCellAnchor>
    <xdr:from>
      <xdr:col>2</xdr:col>
      <xdr:colOff>88900</xdr:colOff>
      <xdr:row>15</xdr:row>
      <xdr:rowOff>19050</xdr:rowOff>
    </xdr:from>
    <xdr:to>
      <xdr:col>8</xdr:col>
      <xdr:colOff>0</xdr:colOff>
      <xdr:row>16</xdr:row>
      <xdr:rowOff>139700</xdr:rowOff>
    </xdr:to>
    <xdr:cxnSp macro="">
      <xdr:nvCxnSpPr>
        <xdr:cNvPr id="5" name="Straight Arrow Connector 4">
          <a:extLst>
            <a:ext uri="{FF2B5EF4-FFF2-40B4-BE49-F238E27FC236}">
              <a16:creationId xmlns:a16="http://schemas.microsoft.com/office/drawing/2014/main" id="{BC1EF2BA-A3DE-CDFE-1309-B36CDAC497FD}"/>
            </a:ext>
          </a:extLst>
        </xdr:cNvPr>
        <xdr:cNvCxnSpPr/>
      </xdr:nvCxnSpPr>
      <xdr:spPr>
        <a:xfrm flipH="1" flipV="1">
          <a:off x="1778000" y="2673350"/>
          <a:ext cx="3949700" cy="304800"/>
        </a:xfrm>
        <a:prstGeom prst="straightConnector1">
          <a:avLst/>
        </a:prstGeom>
        <a:ln w="3810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101600</xdr:colOff>
      <xdr:row>15</xdr:row>
      <xdr:rowOff>12700</xdr:rowOff>
    </xdr:from>
    <xdr:to>
      <xdr:col>8</xdr:col>
      <xdr:colOff>0</xdr:colOff>
      <xdr:row>19</xdr:row>
      <xdr:rowOff>107950</xdr:rowOff>
    </xdr:to>
    <xdr:cxnSp macro="">
      <xdr:nvCxnSpPr>
        <xdr:cNvPr id="10" name="Straight Arrow Connector 9">
          <a:extLst>
            <a:ext uri="{FF2B5EF4-FFF2-40B4-BE49-F238E27FC236}">
              <a16:creationId xmlns:a16="http://schemas.microsoft.com/office/drawing/2014/main" id="{F4A336D6-5B8B-4924-80D8-6CFE7BB79FA3}"/>
            </a:ext>
          </a:extLst>
        </xdr:cNvPr>
        <xdr:cNvCxnSpPr/>
      </xdr:nvCxnSpPr>
      <xdr:spPr>
        <a:xfrm flipH="1" flipV="1">
          <a:off x="1790700" y="2667000"/>
          <a:ext cx="3937000" cy="831850"/>
        </a:xfrm>
        <a:prstGeom prst="straightConnector1">
          <a:avLst/>
        </a:prstGeom>
        <a:ln w="3810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A444D0-B214-4899-8CD7-29D98D151D74}" name="Table14" displayName="Table14" ref="A3:G10" totalsRowCount="1" headerRowDxfId="53" dataDxfId="52">
  <tableColumns count="7">
    <tableColumn id="1" xr3:uid="{54F26EE8-6AF9-4C2E-A48E-FA0A058EE762}" name="Entry #" dataDxfId="51" totalsRowDxfId="50"/>
    <tableColumn id="2" xr3:uid="{04D95BA8-9292-43BF-BF6F-FF3A41BBB078}" name="Scheduled_x000a_Date" totalsRowFunction="count" dataDxfId="49" totalsRowDxfId="48"/>
    <tableColumn id="3" xr3:uid="{2F5F4CAC-3098-4A57-B295-8459BF4220CC}" name="Scheduled_x000a_Time" dataDxfId="47" totalsRowDxfId="46"/>
    <tableColumn id="6" xr3:uid="{B1D48A08-0606-4852-AAEA-7602B8402ED4}" name="Scheduled Location" dataDxfId="45" totalsRowDxfId="44"/>
    <tableColumn id="4" xr3:uid="{DF36E86E-CFD1-44C7-A7E8-751B59D866C1}" name="Actual_x000a_Date" totalsRowFunction="count" dataDxfId="43" totalsRowDxfId="42"/>
    <tableColumn id="5" xr3:uid="{19BC629C-7AB1-44BD-9752-D89141EC5A82}" name="Actual_x000a_Time" dataDxfId="41" totalsRowDxfId="40"/>
    <tableColumn id="7" xr3:uid="{4C4B23DF-2131-4CC9-8FA5-1E84746C818E}" name="Actual Location" dataDxfId="39" totalsRowDxfId="3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B75E59-4A52-48AB-AEE8-1EFB91350083}" name="Table1" displayName="Table1" ref="A3:G10" totalsRowCount="1" headerRowDxfId="37" dataDxfId="36">
  <tableColumns count="7">
    <tableColumn id="1" xr3:uid="{07F50054-7482-42C8-A44D-ECFA7630EEEB}" name="Entry #" dataDxfId="35" totalsRowDxfId="34"/>
    <tableColumn id="2" xr3:uid="{4BC57261-5691-44D1-B54D-E5F06CE0D139}" name="Scheduled_x000a_Date" totalsRowFunction="count" dataDxfId="33" totalsRowDxfId="32"/>
    <tableColumn id="3" xr3:uid="{3C723B38-6F76-4959-B5C8-F6A6C25AB43C}" name="Scheduled_x000a_Time" dataDxfId="31" totalsRowDxfId="30"/>
    <tableColumn id="6" xr3:uid="{9F541BAE-63A9-4EFF-82EB-5D85582DFC7D}" name="Scheduled Location" dataDxfId="29" totalsRowDxfId="28"/>
    <tableColumn id="4" xr3:uid="{7ABBD07E-4D11-42C5-A124-D9E18520EFBE}" name="Actual_x000a_Date" totalsRowFunction="count" dataDxfId="27" totalsRowDxfId="26"/>
    <tableColumn id="5" xr3:uid="{BFA503E1-5B04-43F6-80F2-91CF07537D93}" name="Actual_x000a_Time" dataDxfId="25" totalsRowDxfId="24"/>
    <tableColumn id="7" xr3:uid="{CDFD83D8-7470-4AC2-BE33-27A2CE78DF38}" name="Actual Location" dataDxfId="23" totalsRow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40F9DC-A1C3-4238-9CAB-962FDC0DDD3A}" name="Table13" displayName="Table13" ref="A3:G10" totalsRowCount="1" headerRowDxfId="21" dataDxfId="20">
  <tableColumns count="7">
    <tableColumn id="1" xr3:uid="{974D7174-6D0A-4CCB-BB78-2F630CE732F2}" name="Entry #" dataDxfId="19" totalsRowDxfId="18"/>
    <tableColumn id="2" xr3:uid="{607DF5B9-4C38-49BF-A54E-04DB703FC2A3}" name="Scheduled_x000a_Date" totalsRowFunction="count" dataDxfId="17" totalsRowDxfId="16"/>
    <tableColumn id="3" xr3:uid="{4C582847-40DB-4B68-AF4A-25B173D4E7F3}" name="Scheduled_x000a_Time" dataDxfId="15" totalsRowDxfId="14"/>
    <tableColumn id="6" xr3:uid="{ADAD26B5-D01D-45AF-8A38-F7918A0A1C1A}" name="Scheduled Location" dataDxfId="13" totalsRowDxfId="12"/>
    <tableColumn id="4" xr3:uid="{0570BF6D-2557-414A-9664-C8E3655FB916}" name="Actual_x000a_Date" totalsRowFunction="count" dataDxfId="11" totalsRowDxfId="10"/>
    <tableColumn id="5" xr3:uid="{EA3002EC-381D-456D-A5D7-9A9D413464A1}" name="Actual_x000a_Time" dataDxfId="9" totalsRowDxfId="8"/>
    <tableColumn id="7" xr3:uid="{59D1FBC8-2500-4225-8F67-85E37B113A5B}" name="Actual Location" dataDxfId="7" totalsRow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E511A-DE81-43DC-A4DA-2458398B390E}">
  <dimension ref="A1:O15"/>
  <sheetViews>
    <sheetView showGridLines="0" tabSelected="1" zoomScale="120" zoomScaleNormal="120" workbookViewId="0">
      <selection activeCell="F19" sqref="F19"/>
    </sheetView>
  </sheetViews>
  <sheetFormatPr defaultRowHeight="14.5" x14ac:dyDescent="0.35"/>
  <cols>
    <col min="2" max="2" width="11" customWidth="1"/>
    <col min="3" max="4" width="10.81640625" customWidth="1"/>
    <col min="5" max="5" width="9.54296875" bestFit="1" customWidth="1"/>
    <col min="6" max="6" width="8.90625" customWidth="1"/>
    <col min="7" max="7" width="9.6328125" customWidth="1"/>
  </cols>
  <sheetData>
    <row r="1" spans="1:15" x14ac:dyDescent="0.35">
      <c r="A1" s="31" t="s">
        <v>0</v>
      </c>
      <c r="B1" s="31"/>
      <c r="C1" s="31"/>
      <c r="D1" s="6"/>
      <c r="E1" s="6"/>
      <c r="F1" s="6"/>
      <c r="H1" s="32" t="s">
        <v>22</v>
      </c>
      <c r="I1" s="32"/>
      <c r="J1" s="32"/>
      <c r="K1" s="32"/>
      <c r="L1" s="32"/>
      <c r="M1" s="32"/>
      <c r="N1" s="32"/>
    </row>
    <row r="2" spans="1:15" ht="17" customHeight="1" x14ac:dyDescent="0.35">
      <c r="H2" s="32"/>
      <c r="I2" s="32"/>
      <c r="J2" s="32"/>
      <c r="K2" s="32"/>
      <c r="L2" s="32"/>
      <c r="M2" s="32"/>
      <c r="N2" s="32"/>
    </row>
    <row r="3" spans="1:15" ht="29" x14ac:dyDescent="0.35">
      <c r="A3" s="1" t="s">
        <v>1</v>
      </c>
      <c r="B3" s="2" t="s">
        <v>2</v>
      </c>
      <c r="C3" s="2" t="s">
        <v>3</v>
      </c>
      <c r="D3" s="2" t="s">
        <v>7</v>
      </c>
      <c r="E3" s="2" t="s">
        <v>4</v>
      </c>
      <c r="F3" s="2" t="s">
        <v>5</v>
      </c>
      <c r="G3" s="2" t="s">
        <v>8</v>
      </c>
      <c r="H3" s="33" t="s">
        <v>26</v>
      </c>
      <c r="I3" s="34"/>
      <c r="J3" s="34"/>
      <c r="K3" s="34"/>
      <c r="L3" s="34"/>
      <c r="M3" s="34"/>
      <c r="N3" s="34"/>
      <c r="O3" s="35"/>
    </row>
    <row r="4" spans="1:15" x14ac:dyDescent="0.35">
      <c r="A4" s="3">
        <v>1</v>
      </c>
      <c r="B4" s="4">
        <v>45870</v>
      </c>
      <c r="C4" s="5">
        <v>0.41666666666666669</v>
      </c>
      <c r="D4" s="5" t="s">
        <v>9</v>
      </c>
      <c r="E4" s="4">
        <v>45870</v>
      </c>
      <c r="F4" s="5">
        <v>0.44791666666666669</v>
      </c>
      <c r="G4" s="5" t="s">
        <v>9</v>
      </c>
      <c r="H4" s="36"/>
      <c r="I4" s="37"/>
      <c r="J4" s="37"/>
      <c r="K4" s="37"/>
      <c r="L4" s="37"/>
      <c r="M4" s="37"/>
      <c r="N4" s="37"/>
      <c r="O4" s="38"/>
    </row>
    <row r="5" spans="1:15" x14ac:dyDescent="0.35">
      <c r="A5" s="3">
        <v>2</v>
      </c>
      <c r="B5" s="4">
        <v>45870</v>
      </c>
      <c r="C5" s="5">
        <v>0.45833333333333331</v>
      </c>
      <c r="D5" s="5" t="s">
        <v>10</v>
      </c>
      <c r="E5" s="4">
        <v>45870</v>
      </c>
      <c r="F5" s="5">
        <v>0.44791666666666669</v>
      </c>
      <c r="G5" s="5" t="s">
        <v>10</v>
      </c>
      <c r="H5" s="36"/>
      <c r="I5" s="37"/>
      <c r="J5" s="37"/>
      <c r="K5" s="37"/>
      <c r="L5" s="37"/>
      <c r="M5" s="37"/>
      <c r="N5" s="37"/>
      <c r="O5" s="38"/>
    </row>
    <row r="6" spans="1:15" x14ac:dyDescent="0.35">
      <c r="A6" s="3">
        <v>3</v>
      </c>
      <c r="B6" s="4">
        <v>45870</v>
      </c>
      <c r="C6" s="5">
        <v>0.5</v>
      </c>
      <c r="D6" s="5" t="s">
        <v>11</v>
      </c>
      <c r="E6" s="4">
        <v>45870</v>
      </c>
      <c r="F6" s="5">
        <v>0.5</v>
      </c>
      <c r="G6" s="5" t="s">
        <v>11</v>
      </c>
      <c r="H6" s="36"/>
      <c r="I6" s="37"/>
      <c r="J6" s="37"/>
      <c r="K6" s="37"/>
      <c r="L6" s="37"/>
      <c r="M6" s="37"/>
      <c r="N6" s="37"/>
      <c r="O6" s="38"/>
    </row>
    <row r="7" spans="1:15" x14ac:dyDescent="0.35">
      <c r="A7" s="3">
        <v>4</v>
      </c>
      <c r="B7" s="4">
        <v>45870</v>
      </c>
      <c r="C7" s="5">
        <v>0.5</v>
      </c>
      <c r="D7" s="5" t="s">
        <v>12</v>
      </c>
      <c r="E7" s="4">
        <v>45871</v>
      </c>
      <c r="F7" s="5">
        <v>0.20833333333333334</v>
      </c>
      <c r="G7" s="5" t="s">
        <v>12</v>
      </c>
      <c r="H7" s="36"/>
      <c r="I7" s="37"/>
      <c r="J7" s="37"/>
      <c r="K7" s="37"/>
      <c r="L7" s="37"/>
      <c r="M7" s="37"/>
      <c r="N7" s="37"/>
      <c r="O7" s="38"/>
    </row>
    <row r="8" spans="1:15" x14ac:dyDescent="0.35">
      <c r="A8" s="3"/>
      <c r="B8" s="4"/>
      <c r="C8" s="5"/>
      <c r="D8" s="5"/>
      <c r="E8" s="4"/>
      <c r="F8" s="5"/>
      <c r="G8" s="5"/>
      <c r="H8" s="36"/>
      <c r="I8" s="37"/>
      <c r="J8" s="37"/>
      <c r="K8" s="37"/>
      <c r="L8" s="37"/>
      <c r="M8" s="37"/>
      <c r="N8" s="37"/>
      <c r="O8" s="38"/>
    </row>
    <row r="9" spans="1:15" x14ac:dyDescent="0.35">
      <c r="A9" s="3"/>
      <c r="B9" s="4"/>
      <c r="C9" s="5"/>
      <c r="D9" s="5"/>
      <c r="E9" s="4"/>
      <c r="F9" s="5"/>
      <c r="G9" s="5"/>
      <c r="H9" s="39"/>
      <c r="I9" s="40"/>
      <c r="J9" s="40"/>
      <c r="K9" s="40"/>
      <c r="L9" s="40"/>
      <c r="M9" s="40"/>
      <c r="N9" s="40"/>
      <c r="O9" s="41"/>
    </row>
    <row r="10" spans="1:15" x14ac:dyDescent="0.35">
      <c r="A10" s="3"/>
      <c r="B10" s="3">
        <f>SUBTOTAL(103,Table14[Scheduled
Date])</f>
        <v>4</v>
      </c>
      <c r="C10" s="3"/>
      <c r="D10" s="3"/>
      <c r="E10" s="3">
        <f>SUBTOTAL(103,Table14[Actual
Date])</f>
        <v>4</v>
      </c>
      <c r="F10" s="3"/>
      <c r="G10" s="3"/>
    </row>
    <row r="13" spans="1:15" x14ac:dyDescent="0.35">
      <c r="A13" s="23" t="s">
        <v>23</v>
      </c>
    </row>
    <row r="14" spans="1:15" x14ac:dyDescent="0.35">
      <c r="A14" s="21" t="s">
        <v>24</v>
      </c>
      <c r="B14" s="21"/>
      <c r="C14" s="21"/>
    </row>
    <row r="15" spans="1:15" x14ac:dyDescent="0.35">
      <c r="A15" s="22" t="s">
        <v>25</v>
      </c>
      <c r="B15" s="22"/>
      <c r="C15" s="22"/>
    </row>
  </sheetData>
  <mergeCells count="3">
    <mergeCell ref="A1:C1"/>
    <mergeCell ref="H1:N2"/>
    <mergeCell ref="H3:O9"/>
  </mergeCells>
  <conditionalFormatting sqref="E4:E9">
    <cfRule type="cellIs" dxfId="5" priority="1" operator="notEqual">
      <formula>B4</formula>
    </cfRule>
  </conditionalFormatting>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A669-57D7-44EA-B354-F9CF28F5A68A}">
  <dimension ref="A1:M19"/>
  <sheetViews>
    <sheetView showGridLines="0" zoomScale="120" zoomScaleNormal="120" workbookViewId="0">
      <selection activeCell="E9" sqref="E9"/>
    </sheetView>
  </sheetViews>
  <sheetFormatPr defaultRowHeight="14.5" x14ac:dyDescent="0.35"/>
  <cols>
    <col min="2" max="2" width="11" customWidth="1"/>
    <col min="3" max="4" width="10.81640625" customWidth="1"/>
    <col min="5" max="5" width="9.54296875" bestFit="1" customWidth="1"/>
    <col min="6" max="6" width="8.90625" customWidth="1"/>
    <col min="7" max="7" width="9.6328125" customWidth="1"/>
    <col min="8" max="8" width="1.08984375" customWidth="1"/>
  </cols>
  <sheetData>
    <row r="1" spans="1:13" x14ac:dyDescent="0.35">
      <c r="A1" s="31" t="s">
        <v>0</v>
      </c>
      <c r="B1" s="31"/>
      <c r="C1" s="31"/>
      <c r="D1" s="6"/>
      <c r="E1" s="6"/>
      <c r="F1" s="6"/>
    </row>
    <row r="2" spans="1:13" ht="5" customHeight="1" x14ac:dyDescent="0.35"/>
    <row r="3" spans="1:13" ht="29" x14ac:dyDescent="0.35">
      <c r="A3" s="1" t="s">
        <v>1</v>
      </c>
      <c r="B3" s="2" t="s">
        <v>2</v>
      </c>
      <c r="C3" s="2" t="s">
        <v>3</v>
      </c>
      <c r="D3" s="2" t="s">
        <v>7</v>
      </c>
      <c r="E3" s="2" t="s">
        <v>4</v>
      </c>
      <c r="F3" s="2" t="s">
        <v>5</v>
      </c>
      <c r="G3" s="2" t="s">
        <v>8</v>
      </c>
      <c r="I3" s="33" t="s">
        <v>29</v>
      </c>
      <c r="J3" s="42"/>
      <c r="K3" s="42"/>
      <c r="L3" s="42"/>
      <c r="M3" s="43"/>
    </row>
    <row r="4" spans="1:13" x14ac:dyDescent="0.35">
      <c r="A4" s="3">
        <v>1</v>
      </c>
      <c r="B4" s="4">
        <v>45870</v>
      </c>
      <c r="C4" s="5">
        <v>0.41666666666666669</v>
      </c>
      <c r="D4" s="5" t="s">
        <v>9</v>
      </c>
      <c r="E4" s="4">
        <v>45870</v>
      </c>
      <c r="F4" s="5">
        <v>0.44791666666666669</v>
      </c>
      <c r="G4" s="5" t="s">
        <v>9</v>
      </c>
      <c r="I4" s="44"/>
      <c r="J4" s="32"/>
      <c r="K4" s="32"/>
      <c r="L4" s="32"/>
      <c r="M4" s="45"/>
    </row>
    <row r="5" spans="1:13" x14ac:dyDescent="0.35">
      <c r="A5" s="3">
        <v>2</v>
      </c>
      <c r="B5" s="4">
        <v>45870</v>
      </c>
      <c r="C5" s="5">
        <v>0.45833333333333331</v>
      </c>
      <c r="D5" s="5" t="s">
        <v>10</v>
      </c>
      <c r="E5" s="4">
        <v>45870</v>
      </c>
      <c r="F5" s="5">
        <v>0.44791666666666669</v>
      </c>
      <c r="G5" s="5" t="s">
        <v>10</v>
      </c>
      <c r="I5" s="44"/>
      <c r="J5" s="32"/>
      <c r="K5" s="32"/>
      <c r="L5" s="32"/>
      <c r="M5" s="45"/>
    </row>
    <row r="6" spans="1:13" x14ac:dyDescent="0.35">
      <c r="A6" s="3">
        <v>3</v>
      </c>
      <c r="B6" s="4">
        <v>45870</v>
      </c>
      <c r="C6" s="5">
        <v>0.5</v>
      </c>
      <c r="D6" s="5" t="s">
        <v>11</v>
      </c>
      <c r="E6" s="4">
        <v>45870</v>
      </c>
      <c r="F6" s="5">
        <v>0.5</v>
      </c>
      <c r="G6" s="5" t="s">
        <v>11</v>
      </c>
      <c r="I6" s="44"/>
      <c r="J6" s="32"/>
      <c r="K6" s="32"/>
      <c r="L6" s="32"/>
      <c r="M6" s="45"/>
    </row>
    <row r="7" spans="1:13" x14ac:dyDescent="0.35">
      <c r="A7" s="3">
        <v>4</v>
      </c>
      <c r="B7" s="4">
        <v>45870</v>
      </c>
      <c r="C7" s="5">
        <v>0.5</v>
      </c>
      <c r="D7" s="5" t="s">
        <v>12</v>
      </c>
      <c r="E7" s="4">
        <v>45871</v>
      </c>
      <c r="F7" s="5">
        <v>0.20833333333333334</v>
      </c>
      <c r="G7" s="5" t="s">
        <v>12</v>
      </c>
      <c r="I7" s="44"/>
      <c r="J7" s="32"/>
      <c r="K7" s="32"/>
      <c r="L7" s="32"/>
      <c r="M7" s="45"/>
    </row>
    <row r="8" spans="1:13" x14ac:dyDescent="0.35">
      <c r="A8" s="3">
        <v>5</v>
      </c>
      <c r="B8" s="4">
        <v>45871</v>
      </c>
      <c r="C8" s="5">
        <v>0.625</v>
      </c>
      <c r="D8" s="5" t="s">
        <v>27</v>
      </c>
      <c r="E8" s="4"/>
      <c r="F8" s="5"/>
      <c r="G8" s="5"/>
      <c r="I8" s="44"/>
      <c r="J8" s="32"/>
      <c r="K8" s="32"/>
      <c r="L8" s="32"/>
      <c r="M8" s="45"/>
    </row>
    <row r="9" spans="1:13" x14ac:dyDescent="0.35">
      <c r="A9" s="3">
        <v>6</v>
      </c>
      <c r="B9" s="4">
        <v>45871</v>
      </c>
      <c r="C9" s="5">
        <v>0.75</v>
      </c>
      <c r="D9" s="5" t="s">
        <v>28</v>
      </c>
      <c r="E9" s="4"/>
      <c r="F9" s="5"/>
      <c r="G9" s="5"/>
      <c r="I9" s="44"/>
      <c r="J9" s="32"/>
      <c r="K9" s="32"/>
      <c r="L9" s="32"/>
      <c r="M9" s="45"/>
    </row>
    <row r="10" spans="1:13" x14ac:dyDescent="0.35">
      <c r="A10" s="3"/>
      <c r="B10" s="3">
        <f>SUBTOTAL(103,Table1[Scheduled
Date])</f>
        <v>6</v>
      </c>
      <c r="C10" s="3"/>
      <c r="D10" s="3"/>
      <c r="E10" s="3">
        <f>SUBTOTAL(103,Table1[Actual
Date])</f>
        <v>4</v>
      </c>
      <c r="F10" s="3"/>
      <c r="G10" s="3"/>
      <c r="I10" s="44"/>
      <c r="J10" s="32"/>
      <c r="K10" s="32"/>
      <c r="L10" s="32"/>
      <c r="M10" s="45"/>
    </row>
    <row r="11" spans="1:13" x14ac:dyDescent="0.35">
      <c r="I11" s="44"/>
      <c r="J11" s="32"/>
      <c r="K11" s="32"/>
      <c r="L11" s="32"/>
      <c r="M11" s="45"/>
    </row>
    <row r="12" spans="1:13" x14ac:dyDescent="0.35">
      <c r="I12" s="44"/>
      <c r="J12" s="32"/>
      <c r="K12" s="32"/>
      <c r="L12" s="32"/>
      <c r="M12" s="45"/>
    </row>
    <row r="13" spans="1:13" x14ac:dyDescent="0.35">
      <c r="I13" s="44"/>
      <c r="J13" s="32"/>
      <c r="K13" s="32"/>
      <c r="L13" s="32"/>
      <c r="M13" s="45"/>
    </row>
    <row r="14" spans="1:13" x14ac:dyDescent="0.35">
      <c r="I14" s="44"/>
      <c r="J14" s="32"/>
      <c r="K14" s="32"/>
      <c r="L14" s="32"/>
      <c r="M14" s="45"/>
    </row>
    <row r="15" spans="1:13" x14ac:dyDescent="0.35">
      <c r="I15" s="44"/>
      <c r="J15" s="32"/>
      <c r="K15" s="32"/>
      <c r="L15" s="32"/>
      <c r="M15" s="45"/>
    </row>
    <row r="16" spans="1:13" x14ac:dyDescent="0.35">
      <c r="I16" s="44"/>
      <c r="J16" s="32"/>
      <c r="K16" s="32"/>
      <c r="L16" s="32"/>
      <c r="M16" s="45"/>
    </row>
    <row r="17" spans="9:13" x14ac:dyDescent="0.35">
      <c r="I17" s="44"/>
      <c r="J17" s="32"/>
      <c r="K17" s="32"/>
      <c r="L17" s="32"/>
      <c r="M17" s="45"/>
    </row>
    <row r="18" spans="9:13" x14ac:dyDescent="0.35">
      <c r="I18" s="44"/>
      <c r="J18" s="32"/>
      <c r="K18" s="32"/>
      <c r="L18" s="32"/>
      <c r="M18" s="45"/>
    </row>
    <row r="19" spans="9:13" x14ac:dyDescent="0.35">
      <c r="I19" s="46"/>
      <c r="J19" s="47"/>
      <c r="K19" s="47"/>
      <c r="L19" s="47"/>
      <c r="M19" s="48"/>
    </row>
  </sheetData>
  <mergeCells count="2">
    <mergeCell ref="A1:C1"/>
    <mergeCell ref="I3:M19"/>
  </mergeCells>
  <conditionalFormatting sqref="A4:G9">
    <cfRule type="containsBlanks" dxfId="4" priority="1">
      <formula>LEN(TRIM(A4))=0</formula>
    </cfRule>
  </conditionalFormatting>
  <conditionalFormatting sqref="E4:E9">
    <cfRule type="cellIs" dxfId="3" priority="2" operator="notEqual">
      <formula>B4</formula>
    </cfRule>
  </conditionalFormatting>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87D7B-EF6A-4858-8358-814D6006EB4A}">
  <dimension ref="A1:M19"/>
  <sheetViews>
    <sheetView showGridLines="0" zoomScale="120" zoomScaleNormal="120" workbookViewId="0">
      <selection activeCell="E8" sqref="E8:E9"/>
    </sheetView>
  </sheetViews>
  <sheetFormatPr defaultRowHeight="14.5" x14ac:dyDescent="0.35"/>
  <cols>
    <col min="2" max="2" width="11" customWidth="1"/>
    <col min="3" max="4" width="10.81640625" customWidth="1"/>
    <col min="5" max="5" width="9.54296875" bestFit="1" customWidth="1"/>
    <col min="6" max="6" width="8.90625" customWidth="1"/>
    <col min="7" max="7" width="9.6328125" customWidth="1"/>
    <col min="8" max="8" width="1.08984375" customWidth="1"/>
  </cols>
  <sheetData>
    <row r="1" spans="1:13" x14ac:dyDescent="0.35">
      <c r="A1" s="31" t="s">
        <v>0</v>
      </c>
      <c r="B1" s="31"/>
      <c r="C1" s="31"/>
      <c r="D1" s="6"/>
      <c r="E1" s="6"/>
      <c r="F1" s="6"/>
    </row>
    <row r="2" spans="1:13" ht="5" customHeight="1" x14ac:dyDescent="0.35"/>
    <row r="3" spans="1:13" ht="29" x14ac:dyDescent="0.35">
      <c r="A3" s="1" t="s">
        <v>1</v>
      </c>
      <c r="B3" s="2" t="s">
        <v>2</v>
      </c>
      <c r="C3" s="2" t="s">
        <v>3</v>
      </c>
      <c r="D3" s="2" t="s">
        <v>7</v>
      </c>
      <c r="E3" s="2" t="s">
        <v>4</v>
      </c>
      <c r="F3" s="2" t="s">
        <v>5</v>
      </c>
      <c r="G3" s="2" t="s">
        <v>8</v>
      </c>
      <c r="I3" s="33" t="s">
        <v>30</v>
      </c>
      <c r="J3" s="42"/>
      <c r="K3" s="42"/>
      <c r="L3" s="42"/>
      <c r="M3" s="43"/>
    </row>
    <row r="4" spans="1:13" x14ac:dyDescent="0.35">
      <c r="A4" s="3">
        <v>1</v>
      </c>
      <c r="B4" s="4">
        <v>45870</v>
      </c>
      <c r="C4" s="5">
        <v>0.41666666666666669</v>
      </c>
      <c r="D4" s="5" t="s">
        <v>9</v>
      </c>
      <c r="E4" s="4">
        <v>45870</v>
      </c>
      <c r="F4" s="5">
        <v>0.44791666666666669</v>
      </c>
      <c r="G4" s="5" t="s">
        <v>9</v>
      </c>
      <c r="I4" s="44"/>
      <c r="J4" s="32"/>
      <c r="K4" s="32"/>
      <c r="L4" s="32"/>
      <c r="M4" s="45"/>
    </row>
    <row r="5" spans="1:13" x14ac:dyDescent="0.35">
      <c r="A5" s="3">
        <v>2</v>
      </c>
      <c r="B5" s="4">
        <v>45870</v>
      </c>
      <c r="C5" s="5">
        <v>0.45833333333333331</v>
      </c>
      <c r="D5" s="5" t="s">
        <v>10</v>
      </c>
      <c r="E5" s="4">
        <v>45870</v>
      </c>
      <c r="F5" s="5">
        <v>0.44791666666666669</v>
      </c>
      <c r="G5" s="5" t="s">
        <v>10</v>
      </c>
      <c r="I5" s="44"/>
      <c r="J5" s="32"/>
      <c r="K5" s="32"/>
      <c r="L5" s="32"/>
      <c r="M5" s="45"/>
    </row>
    <row r="6" spans="1:13" x14ac:dyDescent="0.35">
      <c r="A6" s="3">
        <v>3</v>
      </c>
      <c r="B6" s="4">
        <v>45870</v>
      </c>
      <c r="C6" s="5">
        <v>0.5</v>
      </c>
      <c r="D6" s="5" t="s">
        <v>11</v>
      </c>
      <c r="E6" s="4">
        <v>45870</v>
      </c>
      <c r="F6" s="5">
        <v>0.5</v>
      </c>
      <c r="G6" s="5" t="s">
        <v>11</v>
      </c>
      <c r="I6" s="44"/>
      <c r="J6" s="32"/>
      <c r="K6" s="32"/>
      <c r="L6" s="32"/>
      <c r="M6" s="45"/>
    </row>
    <row r="7" spans="1:13" x14ac:dyDescent="0.35">
      <c r="A7" s="3">
        <v>4</v>
      </c>
      <c r="B7" s="4">
        <v>45870</v>
      </c>
      <c r="C7" s="5">
        <v>0.5</v>
      </c>
      <c r="D7" s="5" t="s">
        <v>12</v>
      </c>
      <c r="E7" s="4">
        <v>45871</v>
      </c>
      <c r="F7" s="5">
        <v>0.20833333333333334</v>
      </c>
      <c r="G7" s="5" t="s">
        <v>12</v>
      </c>
      <c r="I7" s="44"/>
      <c r="J7" s="32"/>
      <c r="K7" s="32"/>
      <c r="L7" s="32"/>
      <c r="M7" s="45"/>
    </row>
    <row r="8" spans="1:13" x14ac:dyDescent="0.35">
      <c r="A8" s="3">
        <v>5</v>
      </c>
      <c r="B8" s="4">
        <v>45871</v>
      </c>
      <c r="C8" s="5">
        <v>0.625</v>
      </c>
      <c r="D8" s="5" t="s">
        <v>27</v>
      </c>
      <c r="E8" s="4"/>
      <c r="F8" s="5"/>
      <c r="G8" s="5"/>
      <c r="I8" s="44"/>
      <c r="J8" s="32"/>
      <c r="K8" s="32"/>
      <c r="L8" s="32"/>
      <c r="M8" s="45"/>
    </row>
    <row r="9" spans="1:13" x14ac:dyDescent="0.35">
      <c r="A9" s="3">
        <v>6</v>
      </c>
      <c r="B9" s="4">
        <v>45871</v>
      </c>
      <c r="C9" s="5">
        <v>0.75</v>
      </c>
      <c r="D9" s="5" t="s">
        <v>28</v>
      </c>
      <c r="E9" s="4"/>
      <c r="F9" s="5"/>
      <c r="G9" s="5"/>
      <c r="I9" s="44"/>
      <c r="J9" s="32"/>
      <c r="K9" s="32"/>
      <c r="L9" s="32"/>
      <c r="M9" s="45"/>
    </row>
    <row r="10" spans="1:13" x14ac:dyDescent="0.35">
      <c r="A10" s="3"/>
      <c r="B10" s="3">
        <f>SUBTOTAL(103,Table13[Scheduled
Date])</f>
        <v>6</v>
      </c>
      <c r="C10" s="3"/>
      <c r="D10" s="3"/>
      <c r="E10" s="3">
        <f>SUBTOTAL(103,Table13[Actual
Date])</f>
        <v>4</v>
      </c>
      <c r="F10" s="3"/>
      <c r="G10" s="3"/>
      <c r="I10" s="44"/>
      <c r="J10" s="32"/>
      <c r="K10" s="32"/>
      <c r="L10" s="32"/>
      <c r="M10" s="45"/>
    </row>
    <row r="11" spans="1:13" x14ac:dyDescent="0.35">
      <c r="I11" s="44"/>
      <c r="J11" s="32"/>
      <c r="K11" s="32"/>
      <c r="L11" s="32"/>
      <c r="M11" s="45"/>
    </row>
    <row r="12" spans="1:13" x14ac:dyDescent="0.35">
      <c r="I12" s="44"/>
      <c r="J12" s="32"/>
      <c r="K12" s="32"/>
      <c r="L12" s="32"/>
      <c r="M12" s="45"/>
    </row>
    <row r="13" spans="1:13" x14ac:dyDescent="0.35">
      <c r="I13" s="44"/>
      <c r="J13" s="32"/>
      <c r="K13" s="32"/>
      <c r="L13" s="32"/>
      <c r="M13" s="45"/>
    </row>
    <row r="14" spans="1:13" x14ac:dyDescent="0.35">
      <c r="I14" s="44"/>
      <c r="J14" s="32"/>
      <c r="K14" s="32"/>
      <c r="L14" s="32"/>
      <c r="M14" s="45"/>
    </row>
    <row r="15" spans="1:13" x14ac:dyDescent="0.35">
      <c r="I15" s="44"/>
      <c r="J15" s="32"/>
      <c r="K15" s="32"/>
      <c r="L15" s="32"/>
      <c r="M15" s="45"/>
    </row>
    <row r="16" spans="1:13" x14ac:dyDescent="0.35">
      <c r="I16" s="44"/>
      <c r="J16" s="32"/>
      <c r="K16" s="32"/>
      <c r="L16" s="32"/>
      <c r="M16" s="45"/>
    </row>
    <row r="17" spans="9:13" x14ac:dyDescent="0.35">
      <c r="I17" s="44"/>
      <c r="J17" s="32"/>
      <c r="K17" s="32"/>
      <c r="L17" s="32"/>
      <c r="M17" s="45"/>
    </row>
    <row r="18" spans="9:13" x14ac:dyDescent="0.35">
      <c r="I18" s="44"/>
      <c r="J18" s="32"/>
      <c r="K18" s="32"/>
      <c r="L18" s="32"/>
      <c r="M18" s="45"/>
    </row>
    <row r="19" spans="9:13" x14ac:dyDescent="0.35">
      <c r="I19" s="46"/>
      <c r="J19" s="47"/>
      <c r="K19" s="47"/>
      <c r="L19" s="47"/>
      <c r="M19" s="48"/>
    </row>
  </sheetData>
  <mergeCells count="2">
    <mergeCell ref="A1:C1"/>
    <mergeCell ref="I3:M19"/>
  </mergeCells>
  <conditionalFormatting sqref="A4:G9">
    <cfRule type="containsBlanks" dxfId="2" priority="3">
      <formula>LEN(TRIM(A4))=0</formula>
    </cfRule>
  </conditionalFormatting>
  <conditionalFormatting sqref="E4:E9">
    <cfRule type="cellIs" dxfId="1" priority="2" operator="notEqual">
      <formula>B4</formula>
    </cfRule>
  </conditionalFormatting>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2B2A5-4F8A-4EA2-B0AA-7B866592E01C}">
  <dimension ref="A1:R21"/>
  <sheetViews>
    <sheetView showGridLines="0" workbookViewId="0">
      <selection activeCell="M8" sqref="M8"/>
    </sheetView>
  </sheetViews>
  <sheetFormatPr defaultRowHeight="14.5" x14ac:dyDescent="0.35"/>
  <cols>
    <col min="1" max="1" width="14.54296875" bestFit="1" customWidth="1"/>
    <col min="2" max="13" width="9.6328125" customWidth="1"/>
    <col min="15" max="15" width="0.6328125" customWidth="1"/>
    <col min="16" max="16" width="8.6328125" bestFit="1" customWidth="1"/>
  </cols>
  <sheetData>
    <row r="1" spans="1:18" x14ac:dyDescent="0.35">
      <c r="A1" s="7" t="s">
        <v>14</v>
      </c>
      <c r="B1" s="27">
        <v>45869</v>
      </c>
    </row>
    <row r="2" spans="1:18" ht="6" customHeight="1" x14ac:dyDescent="0.35"/>
    <row r="3" spans="1:18" x14ac:dyDescent="0.35">
      <c r="B3" s="28" t="str">
        <f>IF(B$4&lt;=$B$1,"Actuals","Forecast")</f>
        <v>Actuals</v>
      </c>
      <c r="C3" s="28" t="str">
        <f t="shared" ref="C3:M3" si="0">IF(C$4&lt;=$B$1,"Actuals","Forecast")</f>
        <v>Actuals</v>
      </c>
      <c r="D3" s="28" t="str">
        <f t="shared" si="0"/>
        <v>Actuals</v>
      </c>
      <c r="E3" s="28" t="str">
        <f t="shared" si="0"/>
        <v>Actuals</v>
      </c>
      <c r="F3" s="28" t="str">
        <f t="shared" si="0"/>
        <v>Actuals</v>
      </c>
      <c r="G3" s="28" t="str">
        <f t="shared" si="0"/>
        <v>Actuals</v>
      </c>
      <c r="H3" s="28" t="str">
        <f t="shared" si="0"/>
        <v>Actuals</v>
      </c>
      <c r="I3" s="28" t="str">
        <f t="shared" si="0"/>
        <v>Forecast</v>
      </c>
      <c r="J3" s="28" t="str">
        <f t="shared" si="0"/>
        <v>Forecast</v>
      </c>
      <c r="K3" s="28" t="str">
        <f t="shared" si="0"/>
        <v>Forecast</v>
      </c>
      <c r="L3" s="28" t="str">
        <f t="shared" si="0"/>
        <v>Forecast</v>
      </c>
      <c r="M3" s="28" t="str">
        <f t="shared" si="0"/>
        <v>Forecast</v>
      </c>
      <c r="N3" s="9" t="s">
        <v>6</v>
      </c>
    </row>
    <row r="4" spans="1:18" x14ac:dyDescent="0.35">
      <c r="A4" s="8" t="s">
        <v>13</v>
      </c>
      <c r="B4" s="9">
        <v>45688</v>
      </c>
      <c r="C4" s="9">
        <f>EOMONTH(B4,1)</f>
        <v>45716</v>
      </c>
      <c r="D4" s="9">
        <f t="shared" ref="D4:M4" si="1">EOMONTH(C4,1)</f>
        <v>45747</v>
      </c>
      <c r="E4" s="9">
        <f t="shared" si="1"/>
        <v>45777</v>
      </c>
      <c r="F4" s="9">
        <f t="shared" si="1"/>
        <v>45808</v>
      </c>
      <c r="G4" s="9">
        <f t="shared" si="1"/>
        <v>45838</v>
      </c>
      <c r="H4" s="9">
        <f t="shared" si="1"/>
        <v>45869</v>
      </c>
      <c r="I4" s="9">
        <f t="shared" si="1"/>
        <v>45900</v>
      </c>
      <c r="J4" s="9">
        <f t="shared" si="1"/>
        <v>45930</v>
      </c>
      <c r="K4" s="9">
        <f t="shared" si="1"/>
        <v>45961</v>
      </c>
      <c r="L4" s="9">
        <f t="shared" si="1"/>
        <v>45991</v>
      </c>
      <c r="M4" s="9">
        <f t="shared" si="1"/>
        <v>46022</v>
      </c>
      <c r="N4" s="10" t="s">
        <v>21</v>
      </c>
      <c r="P4" s="9" t="s">
        <v>15</v>
      </c>
      <c r="Q4" s="9" t="s">
        <v>16</v>
      </c>
      <c r="R4" s="9" t="s">
        <v>6</v>
      </c>
    </row>
    <row r="5" spans="1:18" x14ac:dyDescent="0.35">
      <c r="A5" s="11" t="s">
        <v>17</v>
      </c>
      <c r="B5" s="12">
        <v>10000</v>
      </c>
      <c r="C5" s="13">
        <v>15000</v>
      </c>
      <c r="D5" s="13">
        <v>12000</v>
      </c>
      <c r="E5" s="13">
        <v>22000</v>
      </c>
      <c r="F5" s="13">
        <v>24000</v>
      </c>
      <c r="G5" s="13">
        <v>24000</v>
      </c>
      <c r="H5" s="13">
        <v>23000</v>
      </c>
      <c r="I5" s="13">
        <v>23000</v>
      </c>
      <c r="J5" s="13">
        <v>23000</v>
      </c>
      <c r="K5" s="13">
        <v>23000</v>
      </c>
      <c r="L5" s="13">
        <v>21000</v>
      </c>
      <c r="M5" s="13">
        <v>25000</v>
      </c>
      <c r="N5" s="14">
        <f>SUM(B5:M5)</f>
        <v>245000</v>
      </c>
      <c r="P5" s="19">
        <f t="shared" ref="P5:Q8" si="2">SUMIF($B$3:$M$3,P$4,$B5:$M5)</f>
        <v>130000</v>
      </c>
      <c r="Q5" s="19">
        <f t="shared" si="2"/>
        <v>115000</v>
      </c>
      <c r="R5" s="20">
        <f>SUM(P5:Q5)</f>
        <v>245000</v>
      </c>
    </row>
    <row r="6" spans="1:18" x14ac:dyDescent="0.35">
      <c r="A6" s="15" t="s">
        <v>18</v>
      </c>
      <c r="B6" s="16">
        <f>B5*0.4</f>
        <v>4000</v>
      </c>
      <c r="C6" s="16">
        <f t="shared" ref="C6:M6" si="3">C5*0.4</f>
        <v>6000</v>
      </c>
      <c r="D6" s="16">
        <f t="shared" si="3"/>
        <v>4800</v>
      </c>
      <c r="E6" s="16">
        <f t="shared" si="3"/>
        <v>8800</v>
      </c>
      <c r="F6" s="16">
        <f t="shared" si="3"/>
        <v>9600</v>
      </c>
      <c r="G6" s="16">
        <f t="shared" si="3"/>
        <v>9600</v>
      </c>
      <c r="H6" s="16">
        <f t="shared" si="3"/>
        <v>9200</v>
      </c>
      <c r="I6" s="16">
        <f t="shared" si="3"/>
        <v>9200</v>
      </c>
      <c r="J6" s="16">
        <f t="shared" si="3"/>
        <v>9200</v>
      </c>
      <c r="K6" s="16">
        <f t="shared" si="3"/>
        <v>9200</v>
      </c>
      <c r="L6" s="16">
        <f t="shared" si="3"/>
        <v>8400</v>
      </c>
      <c r="M6" s="16">
        <f t="shared" si="3"/>
        <v>10000</v>
      </c>
      <c r="N6" s="14">
        <f>SUM(B6:M6)</f>
        <v>98000</v>
      </c>
      <c r="P6" s="19">
        <f t="shared" si="2"/>
        <v>52000</v>
      </c>
      <c r="Q6" s="19">
        <f t="shared" si="2"/>
        <v>46000</v>
      </c>
      <c r="R6" s="20">
        <f t="shared" ref="R6:R8" si="4">SUM(P6:Q6)</f>
        <v>98000</v>
      </c>
    </row>
    <row r="7" spans="1:18" x14ac:dyDescent="0.35">
      <c r="A7" s="11" t="s">
        <v>19</v>
      </c>
      <c r="B7" s="13">
        <v>2500</v>
      </c>
      <c r="C7" s="13">
        <v>2600</v>
      </c>
      <c r="D7" s="13">
        <v>2500</v>
      </c>
      <c r="E7" s="13">
        <v>2600</v>
      </c>
      <c r="F7" s="13">
        <v>2650</v>
      </c>
      <c r="G7" s="13">
        <v>2600</v>
      </c>
      <c r="H7" s="13">
        <v>2500</v>
      </c>
      <c r="I7" s="13">
        <v>2500</v>
      </c>
      <c r="J7" s="13">
        <v>2500</v>
      </c>
      <c r="K7" s="13">
        <v>2500</v>
      </c>
      <c r="L7" s="13">
        <v>2500</v>
      </c>
      <c r="M7" s="13">
        <v>2500</v>
      </c>
      <c r="N7" s="14">
        <f>SUM(B7:M7)</f>
        <v>30450</v>
      </c>
      <c r="P7" s="19">
        <f t="shared" si="2"/>
        <v>17950</v>
      </c>
      <c r="Q7" s="19">
        <f t="shared" si="2"/>
        <v>12500</v>
      </c>
      <c r="R7" s="20">
        <f t="shared" si="4"/>
        <v>30450</v>
      </c>
    </row>
    <row r="8" spans="1:18" x14ac:dyDescent="0.35">
      <c r="A8" s="17" t="s">
        <v>20</v>
      </c>
      <c r="B8" s="18">
        <f>B5-B6-B7</f>
        <v>3500</v>
      </c>
      <c r="C8" s="18">
        <f t="shared" ref="C8:M8" si="5">C5-C6-C7</f>
        <v>6400</v>
      </c>
      <c r="D8" s="18">
        <f t="shared" si="5"/>
        <v>4700</v>
      </c>
      <c r="E8" s="18">
        <f t="shared" si="5"/>
        <v>10600</v>
      </c>
      <c r="F8" s="18">
        <f t="shared" si="5"/>
        <v>11750</v>
      </c>
      <c r="G8" s="18">
        <f t="shared" si="5"/>
        <v>11800</v>
      </c>
      <c r="H8" s="18">
        <f t="shared" si="5"/>
        <v>11300</v>
      </c>
      <c r="I8" s="24">
        <f t="shared" si="5"/>
        <v>11300</v>
      </c>
      <c r="J8" s="24">
        <f t="shared" si="5"/>
        <v>11300</v>
      </c>
      <c r="K8" s="24">
        <f t="shared" si="5"/>
        <v>11300</v>
      </c>
      <c r="L8" s="24">
        <f t="shared" si="5"/>
        <v>10100</v>
      </c>
      <c r="M8" s="24">
        <f t="shared" si="5"/>
        <v>12500</v>
      </c>
      <c r="N8" s="25">
        <f>SUM(B8:M8)</f>
        <v>116550</v>
      </c>
      <c r="P8" s="26">
        <f t="shared" si="2"/>
        <v>60050</v>
      </c>
      <c r="Q8" s="26">
        <f t="shared" si="2"/>
        <v>56500</v>
      </c>
      <c r="R8" s="26">
        <f t="shared" si="4"/>
        <v>116550</v>
      </c>
    </row>
    <row r="9" spans="1:18" x14ac:dyDescent="0.35">
      <c r="I9" s="33" t="s">
        <v>31</v>
      </c>
      <c r="J9" s="42"/>
      <c r="K9" s="42"/>
      <c r="L9" s="42"/>
      <c r="M9" s="42"/>
      <c r="N9" s="42"/>
      <c r="O9" s="42"/>
      <c r="P9" s="42"/>
      <c r="Q9" s="42"/>
      <c r="R9" s="43"/>
    </row>
    <row r="10" spans="1:18" x14ac:dyDescent="0.35">
      <c r="I10" s="44"/>
      <c r="J10" s="32"/>
      <c r="K10" s="32"/>
      <c r="L10" s="32"/>
      <c r="M10" s="32"/>
      <c r="N10" s="32"/>
      <c r="O10" s="32"/>
      <c r="P10" s="32"/>
      <c r="Q10" s="32"/>
      <c r="R10" s="45"/>
    </row>
    <row r="11" spans="1:18" x14ac:dyDescent="0.35">
      <c r="I11" s="44"/>
      <c r="J11" s="32"/>
      <c r="K11" s="32"/>
      <c r="L11" s="32"/>
      <c r="M11" s="32"/>
      <c r="N11" s="32"/>
      <c r="O11" s="32"/>
      <c r="P11" s="32"/>
      <c r="Q11" s="32"/>
      <c r="R11" s="45"/>
    </row>
    <row r="12" spans="1:18" x14ac:dyDescent="0.35">
      <c r="I12" s="44"/>
      <c r="J12" s="32"/>
      <c r="K12" s="32"/>
      <c r="L12" s="32"/>
      <c r="M12" s="32"/>
      <c r="N12" s="32"/>
      <c r="O12" s="32"/>
      <c r="P12" s="32"/>
      <c r="Q12" s="32"/>
      <c r="R12" s="45"/>
    </row>
    <row r="13" spans="1:18" x14ac:dyDescent="0.35">
      <c r="I13" s="44"/>
      <c r="J13" s="32"/>
      <c r="K13" s="32"/>
      <c r="L13" s="32"/>
      <c r="M13" s="32"/>
      <c r="N13" s="32"/>
      <c r="O13" s="32"/>
      <c r="P13" s="32"/>
      <c r="Q13" s="32"/>
      <c r="R13" s="45"/>
    </row>
    <row r="14" spans="1:18" x14ac:dyDescent="0.35">
      <c r="I14" s="44"/>
      <c r="J14" s="32"/>
      <c r="K14" s="32"/>
      <c r="L14" s="32"/>
      <c r="M14" s="32"/>
      <c r="N14" s="32"/>
      <c r="O14" s="32"/>
      <c r="P14" s="32"/>
      <c r="Q14" s="32"/>
      <c r="R14" s="45"/>
    </row>
    <row r="15" spans="1:18" x14ac:dyDescent="0.35">
      <c r="I15" s="44"/>
      <c r="J15" s="32"/>
      <c r="K15" s="32"/>
      <c r="L15" s="32"/>
      <c r="M15" s="32"/>
      <c r="N15" s="32"/>
      <c r="O15" s="32"/>
      <c r="P15" s="32"/>
      <c r="Q15" s="32"/>
      <c r="R15" s="45"/>
    </row>
    <row r="16" spans="1:18" x14ac:dyDescent="0.35">
      <c r="I16" s="44"/>
      <c r="J16" s="32"/>
      <c r="K16" s="32"/>
      <c r="L16" s="32"/>
      <c r="M16" s="32"/>
      <c r="N16" s="32"/>
      <c r="O16" s="32"/>
      <c r="P16" s="32"/>
      <c r="Q16" s="32"/>
      <c r="R16" s="45"/>
    </row>
    <row r="17" spans="1:18" x14ac:dyDescent="0.35">
      <c r="I17" s="44"/>
      <c r="J17" s="32"/>
      <c r="K17" s="32"/>
      <c r="L17" s="32"/>
      <c r="M17" s="32"/>
      <c r="N17" s="32"/>
      <c r="O17" s="32"/>
      <c r="P17" s="32"/>
      <c r="Q17" s="32"/>
      <c r="R17" s="45"/>
    </row>
    <row r="18" spans="1:18" x14ac:dyDescent="0.35">
      <c r="I18" s="44"/>
      <c r="J18" s="32"/>
      <c r="K18" s="32"/>
      <c r="L18" s="32"/>
      <c r="M18" s="32"/>
      <c r="N18" s="32"/>
      <c r="O18" s="32"/>
      <c r="P18" s="32"/>
      <c r="Q18" s="32"/>
      <c r="R18" s="45"/>
    </row>
    <row r="19" spans="1:18" x14ac:dyDescent="0.35">
      <c r="A19" s="29"/>
      <c r="B19" s="29"/>
      <c r="C19" s="29"/>
      <c r="D19" s="29"/>
      <c r="E19" s="29"/>
      <c r="F19" s="29"/>
      <c r="G19" s="29"/>
      <c r="H19" s="30"/>
      <c r="I19" s="44"/>
      <c r="J19" s="32"/>
      <c r="K19" s="32"/>
      <c r="L19" s="32"/>
      <c r="M19" s="32"/>
      <c r="N19" s="32"/>
      <c r="O19" s="32"/>
      <c r="P19" s="32"/>
      <c r="Q19" s="32"/>
      <c r="R19" s="45"/>
    </row>
    <row r="20" spans="1:18" x14ac:dyDescent="0.35">
      <c r="I20" s="44"/>
      <c r="J20" s="32"/>
      <c r="K20" s="32"/>
      <c r="L20" s="32"/>
      <c r="M20" s="32"/>
      <c r="N20" s="32"/>
      <c r="O20" s="32"/>
      <c r="P20" s="32"/>
      <c r="Q20" s="32"/>
      <c r="R20" s="45"/>
    </row>
    <row r="21" spans="1:18" x14ac:dyDescent="0.35">
      <c r="I21" s="46"/>
      <c r="J21" s="47"/>
      <c r="K21" s="47"/>
      <c r="L21" s="47"/>
      <c r="M21" s="47"/>
      <c r="N21" s="47"/>
      <c r="O21" s="47"/>
      <c r="P21" s="47"/>
      <c r="Q21" s="47"/>
      <c r="R21" s="48"/>
    </row>
  </sheetData>
  <mergeCells count="1">
    <mergeCell ref="I9:R21"/>
  </mergeCells>
  <conditionalFormatting sqref="B5:M8">
    <cfRule type="expression" dxfId="0" priority="1">
      <formula>B$3="FORECAST"</formula>
    </cfRule>
  </conditionalFormatting>
  <pageMargins left="0.7" right="0.7" top="0.75" bottom="0.75" header="0.3" footer="0.3"/>
  <pageSetup orientation="portrait" r:id="rId1"/>
  <ignoredErrors>
    <ignoredError sqref="N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 EQUAL TO</vt:lpstr>
      <vt:lpstr>PRIORITY 1</vt:lpstr>
      <vt:lpstr>PRIORITY 2</vt:lpstr>
      <vt:lpstr>IF FUNCTION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2026-02-07T22:45:41Z</dcterms:created>
  <dcterms:modified xsi:type="dcterms:W3CDTF">2026-02-07T22:52:32Z</dcterms:modified>
  <cp:category/>
  <cp:contentStatus/>
</cp:coreProperties>
</file>